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F70C781A-35FE-4DB6-B3D3-C19FED615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7" l="1"/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38" i="7"/>
  <c r="G135" i="7"/>
  <c r="G136" i="7"/>
  <c r="G126" i="7"/>
  <c r="G127" i="7"/>
  <c r="G128" i="7"/>
  <c r="G129" i="7"/>
  <c r="G130" i="7"/>
  <c r="G131" i="7"/>
  <c r="G132" i="7"/>
  <c r="G78" i="7"/>
  <c r="G79" i="7"/>
  <c r="G80" i="7"/>
  <c r="G81" i="7"/>
  <c r="G82" i="7"/>
  <c r="G73" i="7"/>
  <c r="G74" i="7"/>
  <c r="G71" i="7" s="1"/>
  <c r="G72" i="7"/>
  <c r="G64" i="7"/>
  <c r="G65" i="7"/>
  <c r="G66" i="7"/>
  <c r="G67" i="7"/>
  <c r="G68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E84" i="7" l="1"/>
  <c r="C9" i="7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G103" i="7"/>
  <c r="G85" i="7"/>
  <c r="G48" i="7"/>
  <c r="G10" i="7"/>
  <c r="F9" i="7"/>
  <c r="D9" i="7"/>
  <c r="F159" i="7" l="1"/>
  <c r="B159" i="7"/>
  <c r="G9" i="7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<sst xmlns="http://schemas.openxmlformats.org/spreadsheetml/2006/main" count="339" uniqueCount="211">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</sst>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topLeftCell="B1" zoomScale="75" zoomScaleNormal="75" workbookViewId="0">
      <selection activeCell="B134" sqref="B134:G13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6" t="s">
        <v>15</v>
      </c>
      <c r="B1" s="72"/>
      <c r="C1" s="72"/>
      <c r="D1" s="72"/>
      <c r="E1" s="72"/>
      <c r="F1" s="72"/>
      <c r="G1" s="73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18</v>
      </c>
      <c r="C7" s="74"/>
      <c r="D7" s="74"/>
      <c r="E7" s="74"/>
      <c r="F7" s="74"/>
      <c r="G7" s="75" t="s">
        <v>19</v>
      </c>
    </row>
    <row r="8" spans="1:7" ht="30" x14ac:dyDescent="0.25">
      <c r="A8" s="74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f t="shared" ref="B9:G9" si="0">SUM(B10,B18,B28,B38,B48,B58,B62,B71,B75)</f>
        <v>185076845.20999998</v>
      </c>
      <c r="C9" s="38">
        <f t="shared" si="0"/>
        <v>30739666.93</v>
      </c>
      <c r="D9" s="38">
        <f t="shared" si="0"/>
        <v>215816512.14000005</v>
      </c>
      <c r="E9" s="38">
        <f t="shared" si="0"/>
        <v>153568270.77999997</v>
      </c>
      <c r="F9" s="38">
        <f t="shared" si="0"/>
        <v>145660715.81</v>
      </c>
      <c r="G9" s="38">
        <f t="shared" si="0"/>
        <v>62248241.359999992</v>
      </c>
    </row>
    <row r="10" spans="1:7" x14ac:dyDescent="0.25">
      <c r="A10" s="39" t="s">
        <v>25</v>
      </c>
      <c r="B10" s="38">
        <f t="shared" ref="B10:G10" si="1">SUM(B11:B17)</f>
        <v>103927466.32000001</v>
      </c>
      <c r="C10" s="38">
        <f t="shared" si="1"/>
        <v>-4829453.3600000003</v>
      </c>
      <c r="D10" s="38">
        <f t="shared" si="1"/>
        <v>99098012.960000008</v>
      </c>
      <c r="E10" s="38">
        <f t="shared" si="1"/>
        <v>61917755.059999995</v>
      </c>
      <c r="F10" s="38">
        <f t="shared" si="1"/>
        <v>61835553.11999999</v>
      </c>
      <c r="G10" s="38">
        <f t="shared" si="1"/>
        <v>37180257.899999999</v>
      </c>
    </row>
    <row r="11" spans="1:7" x14ac:dyDescent="0.25">
      <c r="A11" s="40" t="s">
        <v>26</v>
      </c>
      <c r="B11" s="36">
        <v>63871122.780000001</v>
      </c>
      <c r="C11" s="36">
        <v>-10891040.92</v>
      </c>
      <c r="D11" s="36">
        <v>52980081.859999999</v>
      </c>
      <c r="E11" s="36">
        <v>36270815.579999998</v>
      </c>
      <c r="F11" s="36">
        <v>36270815.579999998</v>
      </c>
      <c r="G11" s="36">
        <v>16709266.280000001</v>
      </c>
    </row>
    <row r="12" spans="1:7" x14ac:dyDescent="0.25">
      <c r="A12" s="40" t="s">
        <v>27</v>
      </c>
      <c r="B12" s="36">
        <v>7281100</v>
      </c>
      <c r="C12" s="36">
        <v>78015.23</v>
      </c>
      <c r="D12" s="36">
        <v>7359115.2300000004</v>
      </c>
      <c r="E12" s="36">
        <v>5582907.3300000001</v>
      </c>
      <c r="F12" s="36">
        <v>5582907.3300000001</v>
      </c>
      <c r="G12" s="36">
        <v>1776207.9000000004</v>
      </c>
    </row>
    <row r="13" spans="1:7" x14ac:dyDescent="0.25">
      <c r="A13" s="40" t="s">
        <v>28</v>
      </c>
      <c r="B13" s="36">
        <v>2430660.62</v>
      </c>
      <c r="C13" s="36">
        <v>10078145.869999999</v>
      </c>
      <c r="D13" s="36">
        <v>12508806.489999998</v>
      </c>
      <c r="E13" s="36">
        <v>1513346.55</v>
      </c>
      <c r="F13" s="36">
        <v>1502282.44</v>
      </c>
      <c r="G13" s="36">
        <v>10995459.939999998</v>
      </c>
    </row>
    <row r="14" spans="1:7" x14ac:dyDescent="0.25">
      <c r="A14" s="40" t="s">
        <v>29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40" t="s">
        <v>30</v>
      </c>
      <c r="B15" s="36">
        <v>30344582.920000002</v>
      </c>
      <c r="C15" s="36">
        <v>-4094573.54</v>
      </c>
      <c r="D15" s="36">
        <v>26250009.380000003</v>
      </c>
      <c r="E15" s="36">
        <v>18550685.600000001</v>
      </c>
      <c r="F15" s="36">
        <v>18479547.77</v>
      </c>
      <c r="G15" s="36">
        <v>7699323.7800000012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40" t="s">
        <v>32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39" t="s">
        <v>33</v>
      </c>
      <c r="B18" s="38">
        <f t="shared" ref="B18:G18" si="2">SUM(B19:B27)</f>
        <v>26788957.32</v>
      </c>
      <c r="C18" s="38">
        <f t="shared" si="2"/>
        <v>8202283.0800000001</v>
      </c>
      <c r="D18" s="38">
        <f t="shared" si="2"/>
        <v>34991240.400000006</v>
      </c>
      <c r="E18" s="38">
        <f t="shared" si="2"/>
        <v>23730194.669999998</v>
      </c>
      <c r="F18" s="38">
        <f t="shared" si="2"/>
        <v>22069770.999999996</v>
      </c>
      <c r="G18" s="38">
        <f t="shared" si="2"/>
        <v>11261045.73</v>
      </c>
    </row>
    <row r="19" spans="1:7" x14ac:dyDescent="0.25">
      <c r="A19" s="40" t="s">
        <v>34</v>
      </c>
      <c r="B19" s="36">
        <v>2210049.35</v>
      </c>
      <c r="C19" s="36">
        <v>224343.18</v>
      </c>
      <c r="D19" s="36">
        <v>2434392.5300000003</v>
      </c>
      <c r="E19" s="36">
        <v>1374543.76</v>
      </c>
      <c r="F19" s="36">
        <v>1275834.28</v>
      </c>
      <c r="G19" s="36">
        <v>1059848.7700000003</v>
      </c>
    </row>
    <row r="20" spans="1:7" x14ac:dyDescent="0.25">
      <c r="A20" s="40" t="s">
        <v>35</v>
      </c>
      <c r="B20" s="36">
        <v>544460.12</v>
      </c>
      <c r="C20" s="36">
        <v>49418</v>
      </c>
      <c r="D20" s="36">
        <v>593878.12</v>
      </c>
      <c r="E20" s="36">
        <v>371783</v>
      </c>
      <c r="F20" s="36">
        <v>366283</v>
      </c>
      <c r="G20" s="36">
        <v>222095.12</v>
      </c>
    </row>
    <row r="21" spans="1:7" x14ac:dyDescent="0.25">
      <c r="A21" s="40" t="s">
        <v>36</v>
      </c>
      <c r="B21" s="36">
        <v>263000</v>
      </c>
      <c r="C21" s="36">
        <v>-15600</v>
      </c>
      <c r="D21" s="36">
        <v>247400</v>
      </c>
      <c r="E21" s="36">
        <v>69150</v>
      </c>
      <c r="F21" s="36">
        <v>45150</v>
      </c>
      <c r="G21" s="36">
        <v>178250</v>
      </c>
    </row>
    <row r="22" spans="1:7" x14ac:dyDescent="0.25">
      <c r="A22" s="40" t="s">
        <v>37</v>
      </c>
      <c r="B22" s="36">
        <v>2914393.53</v>
      </c>
      <c r="C22" s="36">
        <v>7968858.7199999997</v>
      </c>
      <c r="D22" s="36">
        <v>10883252.25</v>
      </c>
      <c r="E22" s="36">
        <v>7040703.4900000002</v>
      </c>
      <c r="F22" s="36">
        <v>6399520.29</v>
      </c>
      <c r="G22" s="36">
        <v>3842548.76</v>
      </c>
    </row>
    <row r="23" spans="1:7" x14ac:dyDescent="0.25">
      <c r="A23" s="40" t="s">
        <v>38</v>
      </c>
      <c r="B23" s="36">
        <v>857153.47</v>
      </c>
      <c r="C23" s="36">
        <v>-122680</v>
      </c>
      <c r="D23" s="36">
        <v>734473.47</v>
      </c>
      <c r="E23" s="36">
        <v>415246.08000000002</v>
      </c>
      <c r="F23" s="36">
        <v>348133.02</v>
      </c>
      <c r="G23" s="36">
        <v>319227.38999999996</v>
      </c>
    </row>
    <row r="24" spans="1:7" x14ac:dyDescent="0.25">
      <c r="A24" s="40" t="s">
        <v>39</v>
      </c>
      <c r="B24" s="36">
        <v>14951200</v>
      </c>
      <c r="C24" s="36">
        <v>561576.76</v>
      </c>
      <c r="D24" s="36">
        <v>15512776.76</v>
      </c>
      <c r="E24" s="36">
        <v>11484346.699999999</v>
      </c>
      <c r="F24" s="36">
        <v>10974890.85</v>
      </c>
      <c r="G24" s="36">
        <v>4028430.0600000005</v>
      </c>
    </row>
    <row r="25" spans="1:7" x14ac:dyDescent="0.25">
      <c r="A25" s="40" t="s">
        <v>40</v>
      </c>
      <c r="B25" s="36">
        <v>704482.51</v>
      </c>
      <c r="C25" s="36">
        <v>-173823.23</v>
      </c>
      <c r="D25" s="36">
        <v>530659.28</v>
      </c>
      <c r="E25" s="36">
        <v>117640.83</v>
      </c>
      <c r="F25" s="36">
        <v>117640.83</v>
      </c>
      <c r="G25" s="36">
        <v>413018.45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40" t="s">
        <v>42</v>
      </c>
      <c r="B27" s="36">
        <v>4344218.34</v>
      </c>
      <c r="C27" s="36">
        <v>-289810.34999999998</v>
      </c>
      <c r="D27" s="36">
        <v>4054407.9899999998</v>
      </c>
      <c r="E27" s="36">
        <v>2856780.81</v>
      </c>
      <c r="F27" s="36">
        <v>2542318.73</v>
      </c>
      <c r="G27" s="36">
        <v>1197627.1799999997</v>
      </c>
    </row>
    <row r="28" spans="1:7" x14ac:dyDescent="0.25">
      <c r="A28" s="39" t="s">
        <v>43</v>
      </c>
      <c r="B28" s="38">
        <f t="shared" ref="B28:G28" si="3">SUM(B29:B37)</f>
        <v>28568715.91</v>
      </c>
      <c r="C28" s="38">
        <f t="shared" si="3"/>
        <v>2951299.7700000005</v>
      </c>
      <c r="D28" s="38">
        <f t="shared" si="3"/>
        <v>31520015.68</v>
      </c>
      <c r="E28" s="38">
        <f t="shared" si="3"/>
        <v>23804199.170000002</v>
      </c>
      <c r="F28" s="38">
        <f t="shared" si="3"/>
        <v>21785342.25</v>
      </c>
      <c r="G28" s="38">
        <f t="shared" si="3"/>
        <v>7715816.5099999998</v>
      </c>
    </row>
    <row r="29" spans="1:7" x14ac:dyDescent="0.25">
      <c r="A29" s="40" t="s">
        <v>44</v>
      </c>
      <c r="B29" s="36">
        <v>4558220.74</v>
      </c>
      <c r="C29" s="36">
        <v>1357251.76</v>
      </c>
      <c r="D29" s="36">
        <v>5915472.5</v>
      </c>
      <c r="E29" s="36">
        <v>4613625.9400000004</v>
      </c>
      <c r="F29" s="36">
        <v>2980955.78</v>
      </c>
      <c r="G29" s="36">
        <v>1301846.5599999996</v>
      </c>
    </row>
    <row r="30" spans="1:7" x14ac:dyDescent="0.25">
      <c r="A30" s="40" t="s">
        <v>45</v>
      </c>
      <c r="B30" s="36">
        <v>4662035.79</v>
      </c>
      <c r="C30" s="36">
        <v>-380027</v>
      </c>
      <c r="D30" s="36">
        <v>4282008.79</v>
      </c>
      <c r="E30" s="36">
        <v>1903893.03</v>
      </c>
      <c r="F30" s="36">
        <v>1844773.03</v>
      </c>
      <c r="G30" s="36">
        <v>2378115.7599999998</v>
      </c>
    </row>
    <row r="31" spans="1:7" x14ac:dyDescent="0.25">
      <c r="A31" s="40" t="s">
        <v>46</v>
      </c>
      <c r="B31" s="36">
        <v>1498595.5</v>
      </c>
      <c r="C31" s="36">
        <v>48800</v>
      </c>
      <c r="D31" s="36">
        <v>1547395.5</v>
      </c>
      <c r="E31" s="36">
        <v>928236.51</v>
      </c>
      <c r="F31" s="36">
        <v>871853.69</v>
      </c>
      <c r="G31" s="36">
        <v>619158.99</v>
      </c>
    </row>
    <row r="32" spans="1:7" x14ac:dyDescent="0.25">
      <c r="A32" s="40" t="s">
        <v>47</v>
      </c>
      <c r="B32" s="36">
        <v>205562.41</v>
      </c>
      <c r="C32" s="36">
        <v>3350</v>
      </c>
      <c r="D32" s="36">
        <v>208912.41</v>
      </c>
      <c r="E32" s="36">
        <v>133285.57999999999</v>
      </c>
      <c r="F32" s="36">
        <v>131642.6</v>
      </c>
      <c r="G32" s="36">
        <v>75626.830000000016</v>
      </c>
    </row>
    <row r="33" spans="1:7" ht="14.45" customHeight="1" x14ac:dyDescent="0.25">
      <c r="A33" s="40" t="s">
        <v>48</v>
      </c>
      <c r="B33" s="36">
        <v>2828564.05</v>
      </c>
      <c r="C33" s="36">
        <v>-640947.04</v>
      </c>
      <c r="D33" s="36">
        <v>2187617.0099999998</v>
      </c>
      <c r="E33" s="36">
        <v>1025628.82</v>
      </c>
      <c r="F33" s="36">
        <v>979543.46</v>
      </c>
      <c r="G33" s="36">
        <v>1161988.19</v>
      </c>
    </row>
    <row r="34" spans="1:7" ht="14.45" customHeight="1" x14ac:dyDescent="0.25">
      <c r="A34" s="40" t="s">
        <v>49</v>
      </c>
      <c r="B34" s="36">
        <v>1561629.69</v>
      </c>
      <c r="C34" s="36">
        <v>-602800</v>
      </c>
      <c r="D34" s="36">
        <v>958829.69</v>
      </c>
      <c r="E34" s="36">
        <v>847506.76</v>
      </c>
      <c r="F34" s="36">
        <v>772506.76</v>
      </c>
      <c r="G34" s="36">
        <v>111322.92999999993</v>
      </c>
    </row>
    <row r="35" spans="1:7" ht="14.45" customHeight="1" x14ac:dyDescent="0.25">
      <c r="A35" s="40" t="s">
        <v>50</v>
      </c>
      <c r="B35" s="36">
        <v>325133.61</v>
      </c>
      <c r="C35" s="36">
        <v>14500</v>
      </c>
      <c r="D35" s="36">
        <v>339633.61</v>
      </c>
      <c r="E35" s="36">
        <v>102807.71</v>
      </c>
      <c r="F35" s="36">
        <v>102807.71</v>
      </c>
      <c r="G35" s="36">
        <v>236825.89999999997</v>
      </c>
    </row>
    <row r="36" spans="1:7" ht="14.45" customHeight="1" x14ac:dyDescent="0.25">
      <c r="A36" s="40" t="s">
        <v>51</v>
      </c>
      <c r="B36" s="36">
        <v>7524691.0700000003</v>
      </c>
      <c r="C36" s="36">
        <v>2510455.1</v>
      </c>
      <c r="D36" s="36">
        <v>10035146.17</v>
      </c>
      <c r="E36" s="36">
        <v>8455143</v>
      </c>
      <c r="F36" s="36">
        <v>8307187.4000000004</v>
      </c>
      <c r="G36" s="36">
        <v>1580003.17</v>
      </c>
    </row>
    <row r="37" spans="1:7" ht="14.45" customHeight="1" x14ac:dyDescent="0.25">
      <c r="A37" s="40" t="s">
        <v>52</v>
      </c>
      <c r="B37" s="36">
        <v>5404283.0499999998</v>
      </c>
      <c r="C37" s="36">
        <v>640716.94999999995</v>
      </c>
      <c r="D37" s="36">
        <v>6045000</v>
      </c>
      <c r="E37" s="36">
        <v>5794071.8200000003</v>
      </c>
      <c r="F37" s="36">
        <v>5794071.8200000003</v>
      </c>
      <c r="G37" s="36">
        <v>250928.1799999997</v>
      </c>
    </row>
    <row r="38" spans="1:7" x14ac:dyDescent="0.25">
      <c r="A38" s="39" t="s">
        <v>53</v>
      </c>
      <c r="B38" s="38">
        <f t="shared" ref="B38:G38" si="4">SUM(B39:B47)</f>
        <v>11644538.76</v>
      </c>
      <c r="C38" s="38">
        <f t="shared" si="4"/>
        <v>9212784.8500000015</v>
      </c>
      <c r="D38" s="38">
        <f t="shared" si="4"/>
        <v>20857323.609999999</v>
      </c>
      <c r="E38" s="38">
        <f t="shared" si="4"/>
        <v>17887913.949999999</v>
      </c>
      <c r="F38" s="38">
        <f t="shared" si="4"/>
        <v>17779420.190000001</v>
      </c>
      <c r="G38" s="38">
        <f t="shared" si="4"/>
        <v>2969409.66</v>
      </c>
    </row>
    <row r="39" spans="1:7" x14ac:dyDescent="0.25">
      <c r="A39" s="40" t="s">
        <v>54</v>
      </c>
      <c r="B39" s="36">
        <v>2594445</v>
      </c>
      <c r="C39" s="36">
        <v>2750000</v>
      </c>
      <c r="D39" s="36">
        <v>5344445</v>
      </c>
      <c r="E39" s="36">
        <v>3888000</v>
      </c>
      <c r="F39" s="36">
        <v>3888000</v>
      </c>
      <c r="G39" s="36">
        <v>1456445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x14ac:dyDescent="0.25">
      <c r="A41" s="40" t="s">
        <v>56</v>
      </c>
      <c r="B41" s="36">
        <v>694412</v>
      </c>
      <c r="C41" s="36">
        <v>-680208.75</v>
      </c>
      <c r="D41" s="36">
        <v>14203.25</v>
      </c>
      <c r="E41" s="36">
        <v>0</v>
      </c>
      <c r="F41" s="36">
        <v>0</v>
      </c>
      <c r="G41" s="36">
        <v>14203.25</v>
      </c>
    </row>
    <row r="42" spans="1:7" x14ac:dyDescent="0.25">
      <c r="A42" s="40" t="s">
        <v>57</v>
      </c>
      <c r="B42" s="36">
        <v>5615000</v>
      </c>
      <c r="C42" s="36">
        <v>7042308.7999999998</v>
      </c>
      <c r="D42" s="36">
        <v>12657308.800000001</v>
      </c>
      <c r="E42" s="36">
        <v>12069374.83</v>
      </c>
      <c r="F42" s="36">
        <v>11960881.07</v>
      </c>
      <c r="G42" s="36">
        <v>587933.97000000067</v>
      </c>
    </row>
    <row r="43" spans="1:7" x14ac:dyDescent="0.25">
      <c r="A43" s="40" t="s">
        <v>58</v>
      </c>
      <c r="B43" s="36">
        <v>2740681.76</v>
      </c>
      <c r="C43" s="36">
        <v>100684.8</v>
      </c>
      <c r="D43" s="36">
        <v>2841366.5599999996</v>
      </c>
      <c r="E43" s="36">
        <v>1930539.12</v>
      </c>
      <c r="F43" s="36">
        <v>1930539.12</v>
      </c>
      <c r="G43" s="36">
        <v>910827.43999999948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x14ac:dyDescent="0.25">
      <c r="A47" s="40" t="s">
        <v>62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</row>
    <row r="48" spans="1:7" x14ac:dyDescent="0.25">
      <c r="A48" s="39" t="s">
        <v>63</v>
      </c>
      <c r="B48" s="38">
        <f t="shared" ref="B48:G48" si="5">SUM(B49:B57)</f>
        <v>1552900.1400000001</v>
      </c>
      <c r="C48" s="38">
        <f t="shared" si="5"/>
        <v>-490745.74</v>
      </c>
      <c r="D48" s="38">
        <f t="shared" si="5"/>
        <v>1062154.3999999999</v>
      </c>
      <c r="E48" s="38">
        <f t="shared" si="5"/>
        <v>205036.24</v>
      </c>
      <c r="F48" s="38">
        <f t="shared" si="5"/>
        <v>205036.24</v>
      </c>
      <c r="G48" s="38">
        <f t="shared" si="5"/>
        <v>857118.16</v>
      </c>
    </row>
    <row r="49" spans="1:7" x14ac:dyDescent="0.25">
      <c r="A49" s="40" t="s">
        <v>64</v>
      </c>
      <c r="B49" s="36">
        <v>244500</v>
      </c>
      <c r="C49" s="36">
        <v>88474.4</v>
      </c>
      <c r="D49" s="36">
        <v>332974.40000000002</v>
      </c>
      <c r="E49" s="36">
        <v>131961.24</v>
      </c>
      <c r="F49" s="36">
        <v>131961.24</v>
      </c>
      <c r="G49" s="36">
        <v>201013.16000000003</v>
      </c>
    </row>
    <row r="50" spans="1:7" x14ac:dyDescent="0.25">
      <c r="A50" s="40" t="s">
        <v>65</v>
      </c>
      <c r="B50" s="36">
        <v>573900</v>
      </c>
      <c r="C50" s="36">
        <v>-510400</v>
      </c>
      <c r="D50" s="36">
        <v>63500</v>
      </c>
      <c r="E50" s="36">
        <v>0</v>
      </c>
      <c r="F50" s="36">
        <v>0</v>
      </c>
      <c r="G50" s="36">
        <v>63500</v>
      </c>
    </row>
    <row r="51" spans="1:7" x14ac:dyDescent="0.25">
      <c r="A51" s="40" t="s">
        <v>66</v>
      </c>
      <c r="B51" s="36">
        <v>60000</v>
      </c>
      <c r="C51" s="36">
        <v>0</v>
      </c>
      <c r="D51" s="36">
        <v>60000</v>
      </c>
      <c r="E51" s="36">
        <v>0</v>
      </c>
      <c r="F51" s="36">
        <v>0</v>
      </c>
      <c r="G51" s="36">
        <v>60000</v>
      </c>
    </row>
    <row r="52" spans="1:7" x14ac:dyDescent="0.25">
      <c r="A52" s="40" t="s">
        <v>67</v>
      </c>
      <c r="B52" s="36">
        <v>144500</v>
      </c>
      <c r="C52" s="36">
        <v>-74500</v>
      </c>
      <c r="D52" s="36">
        <v>70000</v>
      </c>
      <c r="E52" s="36">
        <v>0</v>
      </c>
      <c r="F52" s="36">
        <v>0</v>
      </c>
      <c r="G52" s="36">
        <v>70000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</row>
    <row r="54" spans="1:7" x14ac:dyDescent="0.25">
      <c r="A54" s="40" t="s">
        <v>69</v>
      </c>
      <c r="B54" s="36">
        <v>530000.14</v>
      </c>
      <c r="C54" s="36">
        <v>-144320.14000000001</v>
      </c>
      <c r="D54" s="36">
        <v>385680</v>
      </c>
      <c r="E54" s="36">
        <v>73075</v>
      </c>
      <c r="F54" s="36">
        <v>73075</v>
      </c>
      <c r="G54" s="36">
        <v>312605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</row>
    <row r="56" spans="1:7" x14ac:dyDescent="0.25">
      <c r="A56" s="40" t="s">
        <v>71</v>
      </c>
      <c r="B56" s="36">
        <v>0</v>
      </c>
      <c r="C56" s="36">
        <v>150000</v>
      </c>
      <c r="D56" s="36">
        <v>150000</v>
      </c>
      <c r="E56" s="36">
        <v>0</v>
      </c>
      <c r="F56" s="36">
        <v>0</v>
      </c>
      <c r="G56" s="36">
        <v>150000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</row>
    <row r="58" spans="1:7" x14ac:dyDescent="0.25">
      <c r="A58" s="39" t="s">
        <v>73</v>
      </c>
      <c r="B58" s="38">
        <f t="shared" ref="B58:G58" si="6">SUM(B59:B61)</f>
        <v>400000</v>
      </c>
      <c r="C58" s="38">
        <f t="shared" si="6"/>
        <v>15592496.25</v>
      </c>
      <c r="D58" s="38">
        <f t="shared" si="6"/>
        <v>15992496.25</v>
      </c>
      <c r="E58" s="38">
        <f t="shared" si="6"/>
        <v>14646101.83</v>
      </c>
      <c r="F58" s="38">
        <f t="shared" si="6"/>
        <v>10608523.15</v>
      </c>
      <c r="G58" s="38">
        <f t="shared" si="6"/>
        <v>1346394.42</v>
      </c>
    </row>
    <row r="59" spans="1:7" x14ac:dyDescent="0.25">
      <c r="A59" s="40" t="s">
        <v>74</v>
      </c>
      <c r="B59" s="36">
        <v>400000</v>
      </c>
      <c r="C59" s="36">
        <v>15592496.25</v>
      </c>
      <c r="D59" s="36">
        <v>15992496.25</v>
      </c>
      <c r="E59" s="36">
        <v>14646101.83</v>
      </c>
      <c r="F59" s="36">
        <v>10608523.15</v>
      </c>
      <c r="G59" s="36">
        <v>1346394.42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7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7"/>
        <v>0</v>
      </c>
    </row>
    <row r="62" spans="1:7" x14ac:dyDescent="0.25">
      <c r="A62" s="39" t="s">
        <v>77</v>
      </c>
      <c r="B62" s="38">
        <f t="shared" ref="B62:G62" si="8">SUM(B63:B67,B69:B70)</f>
        <v>990175.4</v>
      </c>
      <c r="C62" s="38">
        <f t="shared" si="8"/>
        <v>-798997.92</v>
      </c>
      <c r="D62" s="38">
        <f t="shared" si="8"/>
        <v>191177.47999999998</v>
      </c>
      <c r="E62" s="38">
        <f t="shared" si="8"/>
        <v>0</v>
      </c>
      <c r="F62" s="38">
        <f t="shared" si="8"/>
        <v>0</v>
      </c>
      <c r="G62" s="38">
        <f t="shared" si="8"/>
        <v>191177.47999999998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9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9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9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9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9"/>
        <v>0</v>
      </c>
    </row>
    <row r="69" spans="1:7" x14ac:dyDescent="0.25">
      <c r="A69" s="40" t="s">
        <v>84</v>
      </c>
      <c r="B69" s="36">
        <v>990175.4</v>
      </c>
      <c r="C69" s="36">
        <v>-798997.92</v>
      </c>
      <c r="D69" s="36">
        <v>191177.47999999998</v>
      </c>
      <c r="E69" s="36">
        <v>0</v>
      </c>
      <c r="F69" s="36">
        <v>0</v>
      </c>
      <c r="G69" s="36">
        <v>191177.47999999998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9"/>
        <v>0</v>
      </c>
    </row>
    <row r="71" spans="1:7" x14ac:dyDescent="0.25">
      <c r="A71" s="39" t="s">
        <v>86</v>
      </c>
      <c r="B71" s="38">
        <f t="shared" ref="B71:G71" si="10">SUM(B72:B74)</f>
        <v>400000</v>
      </c>
      <c r="C71" s="38">
        <f t="shared" si="10"/>
        <v>50000</v>
      </c>
      <c r="D71" s="38">
        <f t="shared" si="10"/>
        <v>450000</v>
      </c>
      <c r="E71" s="38">
        <f t="shared" si="10"/>
        <v>450000</v>
      </c>
      <c r="F71" s="38">
        <f t="shared" si="10"/>
        <v>450000</v>
      </c>
      <c r="G71" s="38">
        <f t="shared" si="10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1">D73-E73</f>
        <v>0</v>
      </c>
    </row>
    <row r="74" spans="1:7" x14ac:dyDescent="0.25">
      <c r="A74" s="40" t="s">
        <v>89</v>
      </c>
      <c r="B74" s="36">
        <v>400000</v>
      </c>
      <c r="C74" s="36">
        <v>50000</v>
      </c>
      <c r="D74" s="36">
        <v>450000</v>
      </c>
      <c r="E74" s="36">
        <v>450000</v>
      </c>
      <c r="F74" s="36">
        <v>450000</v>
      </c>
      <c r="G74" s="36">
        <f t="shared" si="11"/>
        <v>0</v>
      </c>
    </row>
    <row r="75" spans="1:7" x14ac:dyDescent="0.25">
      <c r="A75" s="39" t="s">
        <v>90</v>
      </c>
      <c r="B75" s="38">
        <f t="shared" ref="B75:G75" si="12">SUM(B76:B82)</f>
        <v>10804091.359999999</v>
      </c>
      <c r="C75" s="38">
        <f t="shared" si="12"/>
        <v>850000</v>
      </c>
      <c r="D75" s="38">
        <f t="shared" si="12"/>
        <v>11654091.359999999</v>
      </c>
      <c r="E75" s="38">
        <f t="shared" si="12"/>
        <v>10927069.859999999</v>
      </c>
      <c r="F75" s="38">
        <f t="shared" si="12"/>
        <v>10927069.859999999</v>
      </c>
      <c r="G75" s="38">
        <f t="shared" si="12"/>
        <v>727021.49999999988</v>
      </c>
    </row>
    <row r="76" spans="1:7" x14ac:dyDescent="0.25">
      <c r="A76" s="40" t="s">
        <v>91</v>
      </c>
      <c r="B76" s="36">
        <v>10604091.359999999</v>
      </c>
      <c r="C76" s="36">
        <v>0</v>
      </c>
      <c r="D76" s="36">
        <v>10604091.359999999</v>
      </c>
      <c r="E76" s="36">
        <v>10203068.52</v>
      </c>
      <c r="F76" s="36">
        <v>10203068.52</v>
      </c>
      <c r="G76" s="36">
        <v>401022.83999999985</v>
      </c>
    </row>
    <row r="77" spans="1:7" x14ac:dyDescent="0.25">
      <c r="A77" s="40" t="s">
        <v>92</v>
      </c>
      <c r="B77" s="36">
        <v>200000</v>
      </c>
      <c r="C77" s="36">
        <v>850000</v>
      </c>
      <c r="D77" s="36">
        <v>1050000</v>
      </c>
      <c r="E77" s="36">
        <v>724001.34</v>
      </c>
      <c r="F77" s="36">
        <v>724001.34</v>
      </c>
      <c r="G77" s="36">
        <v>325998.66000000003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ref="G78:G82" si="13">D78-E78</f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3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3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3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3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4">SUM(B85,B93,B103,B113,B123,B133,B137,B146,B150)</f>
        <v>162696257.23999998</v>
      </c>
      <c r="C84" s="38">
        <f t="shared" si="14"/>
        <v>50097650.38000001</v>
      </c>
      <c r="D84" s="38">
        <f t="shared" si="14"/>
        <v>212793907.62</v>
      </c>
      <c r="E84" s="38">
        <f t="shared" si="14"/>
        <v>143589017.72999999</v>
      </c>
      <c r="F84" s="38">
        <f t="shared" si="14"/>
        <v>136804722.25</v>
      </c>
      <c r="G84" s="38">
        <f t="shared" si="14"/>
        <v>69204889.890000015</v>
      </c>
    </row>
    <row r="85" spans="1:7" x14ac:dyDescent="0.25">
      <c r="A85" s="39" t="s">
        <v>25</v>
      </c>
      <c r="B85" s="38">
        <f t="shared" ref="B85:G85" si="15">SUM(B86:B92)</f>
        <v>7086259.0799999991</v>
      </c>
      <c r="C85" s="38">
        <f t="shared" si="15"/>
        <v>9775244.5100000016</v>
      </c>
      <c r="D85" s="38">
        <f t="shared" si="15"/>
        <v>16861503.59</v>
      </c>
      <c r="E85" s="38">
        <f t="shared" si="15"/>
        <v>15458267.139999999</v>
      </c>
      <c r="F85" s="38">
        <f t="shared" si="15"/>
        <v>15458267.139999999</v>
      </c>
      <c r="G85" s="38">
        <f t="shared" si="15"/>
        <v>1403236.4499999993</v>
      </c>
    </row>
    <row r="86" spans="1:7" x14ac:dyDescent="0.25">
      <c r="A86" s="40" t="s">
        <v>26</v>
      </c>
      <c r="B86" s="36">
        <v>4647193.04</v>
      </c>
      <c r="C86" s="36">
        <v>6841119.5</v>
      </c>
      <c r="D86" s="36">
        <v>11488312.539999999</v>
      </c>
      <c r="E86" s="36">
        <v>10816590.59</v>
      </c>
      <c r="F86" s="36">
        <v>10816590.59</v>
      </c>
      <c r="G86" s="36">
        <v>671721.94999999925</v>
      </c>
    </row>
    <row r="87" spans="1:7" x14ac:dyDescent="0.25">
      <c r="A87" s="40" t="s">
        <v>27</v>
      </c>
      <c r="B87" s="36">
        <v>115611.1</v>
      </c>
      <c r="C87" s="36">
        <v>47930.400000000001</v>
      </c>
      <c r="D87" s="36">
        <v>163541.5</v>
      </c>
      <c r="E87" s="36">
        <v>50660</v>
      </c>
      <c r="F87" s="36">
        <v>50660</v>
      </c>
      <c r="G87" s="36">
        <v>112881.5</v>
      </c>
    </row>
    <row r="88" spans="1:7" x14ac:dyDescent="0.25">
      <c r="A88" s="40" t="s">
        <v>28</v>
      </c>
      <c r="B88" s="36">
        <v>0</v>
      </c>
      <c r="C88" s="36">
        <v>389000</v>
      </c>
      <c r="D88" s="36">
        <v>389000</v>
      </c>
      <c r="E88" s="36">
        <v>206882.27</v>
      </c>
      <c r="F88" s="36">
        <v>206882.27</v>
      </c>
      <c r="G88" s="36">
        <v>182117.73</v>
      </c>
    </row>
    <row r="89" spans="1:7" x14ac:dyDescent="0.25">
      <c r="A89" s="40" t="s">
        <v>29</v>
      </c>
      <c r="B89" s="36">
        <v>427805.39</v>
      </c>
      <c r="C89" s="36">
        <v>97194.61</v>
      </c>
      <c r="D89" s="36">
        <v>525000</v>
      </c>
      <c r="E89" s="36">
        <v>525000</v>
      </c>
      <c r="F89" s="36">
        <v>525000</v>
      </c>
      <c r="G89" s="36">
        <v>0</v>
      </c>
    </row>
    <row r="90" spans="1:7" x14ac:dyDescent="0.25">
      <c r="A90" s="40" t="s">
        <v>30</v>
      </c>
      <c r="B90" s="36">
        <v>1895649.55</v>
      </c>
      <c r="C90" s="36">
        <v>2400000</v>
      </c>
      <c r="D90" s="36">
        <v>4295649.55</v>
      </c>
      <c r="E90" s="36">
        <v>3859134.28</v>
      </c>
      <c r="F90" s="36">
        <v>3859134.28</v>
      </c>
      <c r="G90" s="36">
        <v>436515.27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</row>
    <row r="93" spans="1:7" x14ac:dyDescent="0.25">
      <c r="A93" s="39" t="s">
        <v>33</v>
      </c>
      <c r="B93" s="38">
        <f t="shared" ref="B93:G93" si="16">SUM(B94:B102)</f>
        <v>18780082.039999999</v>
      </c>
      <c r="C93" s="38">
        <f t="shared" si="16"/>
        <v>-6722072.6699999999</v>
      </c>
      <c r="D93" s="38">
        <f t="shared" si="16"/>
        <v>12058009.370000001</v>
      </c>
      <c r="E93" s="38">
        <f t="shared" si="16"/>
        <v>5283097.51</v>
      </c>
      <c r="F93" s="38">
        <f t="shared" si="16"/>
        <v>5283097.51</v>
      </c>
      <c r="G93" s="38">
        <f t="shared" si="16"/>
        <v>6774911.8600000013</v>
      </c>
    </row>
    <row r="94" spans="1:7" x14ac:dyDescent="0.25">
      <c r="A94" s="40" t="s">
        <v>34</v>
      </c>
      <c r="B94" s="36">
        <v>26024</v>
      </c>
      <c r="C94" s="36">
        <v>13605.6</v>
      </c>
      <c r="D94" s="36">
        <v>39629.599999999999</v>
      </c>
      <c r="E94" s="36">
        <v>13605.6</v>
      </c>
      <c r="F94" s="36">
        <v>13605.6</v>
      </c>
      <c r="G94" s="36">
        <v>26024</v>
      </c>
    </row>
    <row r="95" spans="1:7" x14ac:dyDescent="0.25">
      <c r="A95" s="40" t="s">
        <v>35</v>
      </c>
      <c r="B95" s="36">
        <v>13210</v>
      </c>
      <c r="C95" s="36">
        <v>0</v>
      </c>
      <c r="D95" s="36">
        <v>13210</v>
      </c>
      <c r="E95" s="36">
        <v>8727.84</v>
      </c>
      <c r="F95" s="36">
        <v>8727.84</v>
      </c>
      <c r="G95" s="36">
        <v>4482.16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</row>
    <row r="97" spans="1:7" x14ac:dyDescent="0.25">
      <c r="A97" s="40" t="s">
        <v>37</v>
      </c>
      <c r="B97" s="36">
        <v>12215471.65</v>
      </c>
      <c r="C97" s="36">
        <v>-6707304.96</v>
      </c>
      <c r="D97" s="36">
        <v>5508166.6900000004</v>
      </c>
      <c r="E97" s="36">
        <v>109969.04</v>
      </c>
      <c r="F97" s="36">
        <v>109969.04</v>
      </c>
      <c r="G97" s="36">
        <v>5398197.6500000004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</row>
    <row r="99" spans="1:7" x14ac:dyDescent="0.25">
      <c r="A99" s="40" t="s">
        <v>39</v>
      </c>
      <c r="B99" s="36">
        <v>5118191.7699999996</v>
      </c>
      <c r="C99" s="36">
        <v>17746.189999999999</v>
      </c>
      <c r="D99" s="36">
        <v>5135937.96</v>
      </c>
      <c r="E99" s="36">
        <v>4014870.4</v>
      </c>
      <c r="F99" s="36">
        <v>4014870.4</v>
      </c>
      <c r="G99" s="36">
        <v>1121067.56</v>
      </c>
    </row>
    <row r="100" spans="1:7" x14ac:dyDescent="0.25">
      <c r="A100" s="40" t="s">
        <v>40</v>
      </c>
      <c r="B100" s="36">
        <v>860924.06</v>
      </c>
      <c r="C100" s="36">
        <v>0</v>
      </c>
      <c r="D100" s="36">
        <v>860924.06</v>
      </c>
      <c r="E100" s="36">
        <v>798535.93</v>
      </c>
      <c r="F100" s="36">
        <v>798535.93</v>
      </c>
      <c r="G100" s="36">
        <v>62388.130000000005</v>
      </c>
    </row>
    <row r="101" spans="1:7" x14ac:dyDescent="0.25">
      <c r="A101" s="40" t="s">
        <v>41</v>
      </c>
      <c r="B101" s="36">
        <v>46119.5</v>
      </c>
      <c r="C101" s="36">
        <v>-46119.5</v>
      </c>
      <c r="D101" s="36">
        <v>0</v>
      </c>
      <c r="E101" s="36">
        <v>0</v>
      </c>
      <c r="F101" s="36">
        <v>0</v>
      </c>
      <c r="G101" s="36">
        <v>0</v>
      </c>
    </row>
    <row r="102" spans="1:7" x14ac:dyDescent="0.25">
      <c r="A102" s="40" t="s">
        <v>42</v>
      </c>
      <c r="B102" s="36">
        <v>500141.06</v>
      </c>
      <c r="C102" s="36">
        <v>0</v>
      </c>
      <c r="D102" s="36">
        <v>500141.06</v>
      </c>
      <c r="E102" s="36">
        <v>337388.7</v>
      </c>
      <c r="F102" s="36">
        <v>337388.7</v>
      </c>
      <c r="G102" s="36">
        <v>162752.35999999999</v>
      </c>
    </row>
    <row r="103" spans="1:7" x14ac:dyDescent="0.25">
      <c r="A103" s="39" t="s">
        <v>43</v>
      </c>
      <c r="B103" s="38">
        <f t="shared" ref="B103:G103" si="17">SUM(B104:B112)</f>
        <v>29363130.700000003</v>
      </c>
      <c r="C103" s="38">
        <f t="shared" si="17"/>
        <v>1406302.81</v>
      </c>
      <c r="D103" s="38">
        <f t="shared" si="17"/>
        <v>30769433.510000002</v>
      </c>
      <c r="E103" s="38">
        <f t="shared" si="17"/>
        <v>19919213.270000003</v>
      </c>
      <c r="F103" s="38">
        <f t="shared" si="17"/>
        <v>19919213.270000003</v>
      </c>
      <c r="G103" s="38">
        <f t="shared" si="17"/>
        <v>10850220.240000004</v>
      </c>
    </row>
    <row r="104" spans="1:7" x14ac:dyDescent="0.25">
      <c r="A104" s="40" t="s">
        <v>44</v>
      </c>
      <c r="B104" s="36">
        <v>21769708.600000001</v>
      </c>
      <c r="C104" s="36">
        <v>-1117990.24</v>
      </c>
      <c r="D104" s="36">
        <v>20651718.360000003</v>
      </c>
      <c r="E104" s="36">
        <v>14066600.84</v>
      </c>
      <c r="F104" s="36">
        <v>14066600.84</v>
      </c>
      <c r="G104" s="36">
        <v>6585117.5200000033</v>
      </c>
    </row>
    <row r="105" spans="1:7" x14ac:dyDescent="0.25">
      <c r="A105" s="40" t="s">
        <v>45</v>
      </c>
      <c r="B105" s="36">
        <v>10000</v>
      </c>
      <c r="C105" s="36">
        <v>0</v>
      </c>
      <c r="D105" s="36">
        <v>10000</v>
      </c>
      <c r="E105" s="36">
        <v>6612</v>
      </c>
      <c r="F105" s="36">
        <v>6612</v>
      </c>
      <c r="G105" s="36">
        <v>3388</v>
      </c>
    </row>
    <row r="106" spans="1:7" x14ac:dyDescent="0.25">
      <c r="A106" s="40" t="s">
        <v>46</v>
      </c>
      <c r="B106" s="36">
        <v>320057.59999999998</v>
      </c>
      <c r="C106" s="36">
        <v>532797.89</v>
      </c>
      <c r="D106" s="36">
        <v>852855.49</v>
      </c>
      <c r="E106" s="36">
        <v>683655.49</v>
      </c>
      <c r="F106" s="36">
        <v>683655.49</v>
      </c>
      <c r="G106" s="36">
        <v>169200</v>
      </c>
    </row>
    <row r="107" spans="1:7" x14ac:dyDescent="0.25">
      <c r="A107" s="40" t="s">
        <v>47</v>
      </c>
      <c r="B107" s="36">
        <v>565532.29</v>
      </c>
      <c r="C107" s="36">
        <v>250000</v>
      </c>
      <c r="D107" s="36">
        <v>815532.29</v>
      </c>
      <c r="E107" s="36">
        <v>691406.81</v>
      </c>
      <c r="F107" s="36">
        <v>691406.81</v>
      </c>
      <c r="G107" s="36">
        <v>124125.47999999998</v>
      </c>
    </row>
    <row r="108" spans="1:7" x14ac:dyDescent="0.25">
      <c r="A108" s="40" t="s">
        <v>48</v>
      </c>
      <c r="B108" s="36">
        <v>184086.46</v>
      </c>
      <c r="C108" s="36">
        <v>1612775.16</v>
      </c>
      <c r="D108" s="36">
        <v>1796861.6199999999</v>
      </c>
      <c r="E108" s="36">
        <v>161353.13</v>
      </c>
      <c r="F108" s="36">
        <v>161353.13</v>
      </c>
      <c r="G108" s="36">
        <v>1635508.4899999998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</row>
    <row r="110" spans="1:7" x14ac:dyDescent="0.25">
      <c r="A110" s="40" t="s">
        <v>50</v>
      </c>
      <c r="B110" s="36">
        <v>1200</v>
      </c>
      <c r="C110" s="36">
        <v>48720</v>
      </c>
      <c r="D110" s="36">
        <v>49920</v>
      </c>
      <c r="E110" s="36">
        <v>47760</v>
      </c>
      <c r="F110" s="36">
        <v>47760</v>
      </c>
      <c r="G110" s="36">
        <v>2160</v>
      </c>
    </row>
    <row r="111" spans="1:7" x14ac:dyDescent="0.25">
      <c r="A111" s="40" t="s">
        <v>51</v>
      </c>
      <c r="B111" s="36">
        <v>125298.25</v>
      </c>
      <c r="C111" s="36">
        <v>80000</v>
      </c>
      <c r="D111" s="36">
        <v>205298.25</v>
      </c>
      <c r="E111" s="36">
        <v>46840</v>
      </c>
      <c r="F111" s="36">
        <v>46840</v>
      </c>
      <c r="G111" s="36">
        <v>158458.25</v>
      </c>
    </row>
    <row r="112" spans="1:7" x14ac:dyDescent="0.25">
      <c r="A112" s="40" t="s">
        <v>52</v>
      </c>
      <c r="B112" s="36">
        <v>6387247.5</v>
      </c>
      <c r="C112" s="36">
        <v>0</v>
      </c>
      <c r="D112" s="36">
        <v>6387247.5</v>
      </c>
      <c r="E112" s="36">
        <v>4214985</v>
      </c>
      <c r="F112" s="36">
        <v>4214985</v>
      </c>
      <c r="G112" s="36">
        <v>2172262.5</v>
      </c>
    </row>
    <row r="113" spans="1:7" x14ac:dyDescent="0.25">
      <c r="A113" s="39" t="s">
        <v>53</v>
      </c>
      <c r="B113" s="38">
        <f t="shared" ref="B113:G113" si="18">SUM(B114:B122)</f>
        <v>8873375</v>
      </c>
      <c r="C113" s="38">
        <f t="shared" si="18"/>
        <v>-545960.89000000013</v>
      </c>
      <c r="D113" s="38">
        <f t="shared" si="18"/>
        <v>8327414.1099999994</v>
      </c>
      <c r="E113" s="38">
        <f t="shared" si="18"/>
        <v>4169449.11</v>
      </c>
      <c r="F113" s="38">
        <f t="shared" si="18"/>
        <v>4169449.11</v>
      </c>
      <c r="G113" s="38">
        <f t="shared" si="18"/>
        <v>4157965</v>
      </c>
    </row>
    <row r="114" spans="1:7" x14ac:dyDescent="0.25">
      <c r="A114" s="40" t="s">
        <v>54</v>
      </c>
      <c r="B114" s="36">
        <v>8873375</v>
      </c>
      <c r="C114" s="36">
        <v>-2750000</v>
      </c>
      <c r="D114" s="36">
        <v>6123375</v>
      </c>
      <c r="E114" s="36">
        <v>3962910</v>
      </c>
      <c r="F114" s="36">
        <v>3962910</v>
      </c>
      <c r="G114" s="36">
        <v>2160465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</row>
    <row r="117" spans="1:7" x14ac:dyDescent="0.25">
      <c r="A117" s="40" t="s">
        <v>57</v>
      </c>
      <c r="B117" s="36">
        <v>0</v>
      </c>
      <c r="C117" s="36">
        <v>2204039.11</v>
      </c>
      <c r="D117" s="36">
        <v>2204039.11</v>
      </c>
      <c r="E117" s="36">
        <v>206539.11</v>
      </c>
      <c r="F117" s="36">
        <v>206539.11</v>
      </c>
      <c r="G117" s="36">
        <v>1997500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</row>
    <row r="123" spans="1:7" x14ac:dyDescent="0.25">
      <c r="A123" s="39" t="s">
        <v>63</v>
      </c>
      <c r="B123" s="38">
        <f t="shared" ref="B123:G123" si="19">SUM(B124:B132)</f>
        <v>150000</v>
      </c>
      <c r="C123" s="38">
        <f t="shared" si="19"/>
        <v>-64008</v>
      </c>
      <c r="D123" s="38">
        <f t="shared" si="19"/>
        <v>85992</v>
      </c>
      <c r="E123" s="38">
        <f t="shared" si="19"/>
        <v>85991.9</v>
      </c>
      <c r="F123" s="38">
        <f t="shared" si="19"/>
        <v>85991.9</v>
      </c>
      <c r="G123" s="38">
        <f t="shared" si="19"/>
        <v>9.9999999998544808E-2</v>
      </c>
    </row>
    <row r="124" spans="1:7" x14ac:dyDescent="0.25">
      <c r="A124" s="40" t="s">
        <v>64</v>
      </c>
      <c r="B124" s="36">
        <v>150000</v>
      </c>
      <c r="C124" s="36">
        <v>-96006</v>
      </c>
      <c r="D124" s="36">
        <v>53994</v>
      </c>
      <c r="E124" s="36">
        <v>53994</v>
      </c>
      <c r="F124" s="36">
        <v>53994</v>
      </c>
      <c r="G124" s="36">
        <v>0</v>
      </c>
    </row>
    <row r="125" spans="1:7" x14ac:dyDescent="0.25">
      <c r="A125" s="40" t="s">
        <v>65</v>
      </c>
      <c r="B125" s="36">
        <v>0</v>
      </c>
      <c r="C125" s="36">
        <v>31998</v>
      </c>
      <c r="D125" s="36">
        <v>31998</v>
      </c>
      <c r="E125" s="36">
        <v>31997.9</v>
      </c>
      <c r="F125" s="36">
        <v>31997.9</v>
      </c>
      <c r="G125" s="36">
        <v>9.9999999998544808E-2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ref="G126:G132" si="20">D126-E126</f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0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0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0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0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0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0"/>
        <v>0</v>
      </c>
    </row>
    <row r="133" spans="1:7" x14ac:dyDescent="0.25">
      <c r="A133" s="39" t="s">
        <v>73</v>
      </c>
      <c r="B133" s="38">
        <f t="shared" ref="B133:G133" si="21">SUM(B134:B136)</f>
        <v>33959413.159999996</v>
      </c>
      <c r="C133" s="38">
        <f t="shared" si="21"/>
        <v>77736472.260000005</v>
      </c>
      <c r="D133" s="38">
        <f t="shared" si="21"/>
        <v>111695885.42</v>
      </c>
      <c r="E133" s="38">
        <f t="shared" si="21"/>
        <v>98672998.799999997</v>
      </c>
      <c r="F133" s="38">
        <f t="shared" si="21"/>
        <v>91888703.319999993</v>
      </c>
      <c r="G133" s="38">
        <f t="shared" si="21"/>
        <v>13022886.620000005</v>
      </c>
    </row>
    <row r="134" spans="1:7" x14ac:dyDescent="0.25">
      <c r="A134" s="40" t="s">
        <v>74</v>
      </c>
      <c r="B134" s="36">
        <v>33959413.159999996</v>
      </c>
      <c r="C134" s="36">
        <v>77736472.260000005</v>
      </c>
      <c r="D134" s="36">
        <v>111695885.42</v>
      </c>
      <c r="E134" s="36">
        <v>98672998.799999997</v>
      </c>
      <c r="F134" s="36">
        <v>91888703.319999993</v>
      </c>
      <c r="G134" s="36">
        <v>13022886.620000005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22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22"/>
        <v>0</v>
      </c>
    </row>
    <row r="137" spans="1:7" x14ac:dyDescent="0.25">
      <c r="A137" s="39" t="s">
        <v>77</v>
      </c>
      <c r="B137" s="38">
        <f t="shared" ref="B137:G137" si="23">SUM(B138:B142,B144:B145)</f>
        <v>64483997.259999998</v>
      </c>
      <c r="C137" s="38">
        <f t="shared" si="23"/>
        <v>-31488327.640000001</v>
      </c>
      <c r="D137" s="38">
        <f t="shared" si="23"/>
        <v>32995669.619999997</v>
      </c>
      <c r="E137" s="38">
        <f t="shared" si="23"/>
        <v>0</v>
      </c>
      <c r="F137" s="38">
        <f t="shared" si="23"/>
        <v>0</v>
      </c>
      <c r="G137" s="38">
        <f t="shared" si="23"/>
        <v>32995669.619999997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4" si="24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24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24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24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24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24"/>
        <v>0</v>
      </c>
    </row>
    <row r="145" spans="1:7" x14ac:dyDescent="0.25">
      <c r="A145" s="40" t="s">
        <v>85</v>
      </c>
      <c r="B145" s="36">
        <v>64483997.259999998</v>
      </c>
      <c r="C145" s="36">
        <v>-31488327.640000001</v>
      </c>
      <c r="D145" s="36">
        <v>32995669.619999997</v>
      </c>
      <c r="E145" s="36">
        <v>0</v>
      </c>
      <c r="F145" s="36">
        <v>0</v>
      </c>
      <c r="G145" s="36">
        <v>32995669.619999997</v>
      </c>
    </row>
    <row r="146" spans="1:7" x14ac:dyDescent="0.25">
      <c r="A146" s="39" t="s">
        <v>86</v>
      </c>
      <c r="B146" s="38">
        <f t="shared" ref="B146:G146" si="25">SUM(B147:B149)</f>
        <v>0</v>
      </c>
      <c r="C146" s="38">
        <f t="shared" si="25"/>
        <v>0</v>
      </c>
      <c r="D146" s="38">
        <f t="shared" si="25"/>
        <v>0</v>
      </c>
      <c r="E146" s="38">
        <f t="shared" si="25"/>
        <v>0</v>
      </c>
      <c r="F146" s="38">
        <f t="shared" si="25"/>
        <v>0</v>
      </c>
      <c r="G146" s="38">
        <f t="shared" si="25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26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26"/>
        <v>0</v>
      </c>
    </row>
    <row r="150" spans="1:7" x14ac:dyDescent="0.25">
      <c r="A150" s="39" t="s">
        <v>90</v>
      </c>
      <c r="B150" s="38">
        <f t="shared" ref="B150:G150" si="27">SUM(B151:B157)</f>
        <v>0</v>
      </c>
      <c r="C150" s="38">
        <f t="shared" si="27"/>
        <v>0</v>
      </c>
      <c r="D150" s="38">
        <f t="shared" si="27"/>
        <v>0</v>
      </c>
      <c r="E150" s="38">
        <f t="shared" si="27"/>
        <v>0</v>
      </c>
      <c r="F150" s="38">
        <f t="shared" si="27"/>
        <v>0</v>
      </c>
      <c r="G150" s="38">
        <f t="shared" si="27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28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28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28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28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28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28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29">B9+B84</f>
        <v>347773102.44999993</v>
      </c>
      <c r="C159" s="45">
        <f t="shared" si="29"/>
        <v>80837317.310000002</v>
      </c>
      <c r="D159" s="45">
        <f t="shared" si="29"/>
        <v>428610419.76000005</v>
      </c>
      <c r="E159" s="45">
        <f t="shared" si="29"/>
        <v>297157288.50999999</v>
      </c>
      <c r="F159" s="45">
        <f t="shared" si="29"/>
        <v>282465438.06</v>
      </c>
      <c r="G159" s="45">
        <f t="shared" si="29"/>
        <v>131453131.25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60:G61 B58:F58 B63:G68 B62:F62 B71:F73 B103:C103 B93:C93 E93:F93 B70:G70 B75:F75 B78:F85 B113:F113 B123:F123 B126:F133 B135:F144 B146:F159 E103:F103" unlockedFormula="1"/>
    <ignoredError sqref="G18 G28 G38 G48 G58 G62 G71:G75 G78:G85 G93 G103 G113 G123 G135:G144 G146:G159 G126:G133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7" t="s">
        <v>103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104</v>
      </c>
      <c r="C7" s="78"/>
      <c r="D7" s="78"/>
      <c r="E7" s="78"/>
      <c r="F7" s="78"/>
      <c r="G7" s="78"/>
    </row>
    <row r="8" spans="1:7" ht="30" x14ac:dyDescent="0.25">
      <c r="A8" s="32" t="s">
        <v>105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106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107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108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109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110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111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113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114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115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116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118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119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120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1" t="s">
        <v>121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104</v>
      </c>
      <c r="C7" s="78"/>
      <c r="D7" s="78"/>
      <c r="E7" s="78"/>
      <c r="F7" s="78"/>
      <c r="G7" s="78"/>
    </row>
    <row r="8" spans="1:7" x14ac:dyDescent="0.25">
      <c r="A8" s="5" t="s">
        <v>122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125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131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132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134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135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136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103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137</v>
      </c>
    </row>
    <row r="7" spans="1:7" x14ac:dyDescent="0.25">
      <c r="A7" s="23" t="s">
        <v>105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138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139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140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142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143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144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145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146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147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148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149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111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150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151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152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153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154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115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155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156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157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158</v>
      </c>
      <c r="B39" s="83"/>
      <c r="C39" s="83"/>
      <c r="D39" s="83"/>
      <c r="E39" s="83"/>
      <c r="F39" s="83"/>
      <c r="G39" s="83"/>
    </row>
    <row r="40" spans="1:7" x14ac:dyDescent="0.25">
      <c r="A40" s="83" t="s">
        <v>159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160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161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7" t="s">
        <v>121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162</v>
      </c>
    </row>
    <row r="7" spans="1:7" x14ac:dyDescent="0.25">
      <c r="A7" s="5" t="s">
        <v>122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123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124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126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127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128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129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130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132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133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163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158</v>
      </c>
      <c r="B32" s="83"/>
      <c r="C32" s="83"/>
      <c r="D32" s="83"/>
      <c r="E32" s="83"/>
      <c r="F32" s="83"/>
      <c r="G32" s="83"/>
    </row>
    <row r="33" spans="1:7" x14ac:dyDescent="0.25">
      <c r="A33" s="83" t="s">
        <v>159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164</v>
      </c>
      <c r="B1" s="89"/>
      <c r="C1" s="89"/>
      <c r="D1" s="89"/>
      <c r="E1" s="89"/>
      <c r="F1" s="8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165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166</v>
      </c>
      <c r="C4" s="54" t="s">
        <v>167</v>
      </c>
      <c r="D4" s="54" t="s">
        <v>168</v>
      </c>
      <c r="E4" s="54" t="s">
        <v>169</v>
      </c>
      <c r="F4" s="54" t="s">
        <v>170</v>
      </c>
    </row>
    <row r="5" spans="1:6" ht="12.75" customHeight="1" x14ac:dyDescent="0.25">
      <c r="A5" s="4" t="s">
        <v>171</v>
      </c>
      <c r="B5" s="15"/>
      <c r="C5" s="15"/>
      <c r="D5" s="15"/>
      <c r="E5" s="15"/>
      <c r="F5" s="15"/>
    </row>
    <row r="6" spans="1:6" ht="30" x14ac:dyDescent="0.25">
      <c r="A6" s="20" t="s">
        <v>172</v>
      </c>
      <c r="B6" s="21"/>
      <c r="C6" s="21"/>
      <c r="D6" s="21"/>
      <c r="E6" s="21"/>
      <c r="F6" s="21"/>
    </row>
    <row r="7" spans="1:6" ht="15" x14ac:dyDescent="0.25">
      <c r="A7" s="20" t="s">
        <v>173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174</v>
      </c>
      <c r="B9" s="14"/>
      <c r="C9" s="14"/>
      <c r="D9" s="14"/>
      <c r="E9" s="14"/>
      <c r="F9" s="14"/>
    </row>
    <row r="10" spans="1:6" ht="15" x14ac:dyDescent="0.25">
      <c r="A10" s="20" t="s">
        <v>175</v>
      </c>
      <c r="B10" s="21"/>
      <c r="C10" s="21"/>
      <c r="D10" s="21"/>
      <c r="E10" s="21"/>
      <c r="F10" s="21"/>
    </row>
    <row r="11" spans="1:6" ht="15" x14ac:dyDescent="0.25">
      <c r="A11" s="37" t="s">
        <v>176</v>
      </c>
      <c r="B11" s="21"/>
      <c r="C11" s="21"/>
      <c r="D11" s="21"/>
      <c r="E11" s="21"/>
      <c r="F11" s="21"/>
    </row>
    <row r="12" spans="1:6" ht="15" x14ac:dyDescent="0.25">
      <c r="A12" s="37" t="s">
        <v>177</v>
      </c>
      <c r="B12" s="21"/>
      <c r="C12" s="21"/>
      <c r="D12" s="21"/>
      <c r="E12" s="21"/>
      <c r="F12" s="21"/>
    </row>
    <row r="13" spans="1:6" ht="15" x14ac:dyDescent="0.25">
      <c r="A13" s="37" t="s">
        <v>178</v>
      </c>
      <c r="B13" s="21"/>
      <c r="C13" s="21"/>
      <c r="D13" s="21"/>
      <c r="E13" s="21"/>
      <c r="F13" s="21"/>
    </row>
    <row r="14" spans="1:6" ht="15" x14ac:dyDescent="0.25">
      <c r="A14" s="20" t="s">
        <v>179</v>
      </c>
      <c r="B14" s="21"/>
      <c r="C14" s="21"/>
      <c r="D14" s="21"/>
      <c r="E14" s="21"/>
      <c r="F14" s="21"/>
    </row>
    <row r="15" spans="1:6" ht="15" x14ac:dyDescent="0.25">
      <c r="A15" s="37" t="s">
        <v>176</v>
      </c>
      <c r="B15" s="21"/>
      <c r="C15" s="21"/>
      <c r="D15" s="21"/>
      <c r="E15" s="21"/>
      <c r="F15" s="21"/>
    </row>
    <row r="16" spans="1:6" ht="15" x14ac:dyDescent="0.25">
      <c r="A16" s="37" t="s">
        <v>177</v>
      </c>
      <c r="B16" s="21"/>
      <c r="C16" s="21"/>
      <c r="D16" s="21"/>
      <c r="E16" s="21"/>
      <c r="F16" s="21"/>
    </row>
    <row r="17" spans="1:6" ht="15" x14ac:dyDescent="0.25">
      <c r="A17" s="37" t="s">
        <v>178</v>
      </c>
      <c r="B17" s="21"/>
      <c r="C17" s="21"/>
      <c r="D17" s="21"/>
      <c r="E17" s="21"/>
      <c r="F17" s="21"/>
    </row>
    <row r="18" spans="1:6" ht="15" x14ac:dyDescent="0.25">
      <c r="A18" s="20" t="s">
        <v>180</v>
      </c>
      <c r="B18" s="55"/>
      <c r="C18" s="21"/>
      <c r="D18" s="21"/>
      <c r="E18" s="21"/>
      <c r="F18" s="21"/>
    </row>
    <row r="19" spans="1:6" ht="15" x14ac:dyDescent="0.25">
      <c r="A19" s="20" t="s">
        <v>181</v>
      </c>
      <c r="B19" s="21"/>
      <c r="C19" s="21"/>
      <c r="D19" s="21"/>
      <c r="E19" s="21"/>
      <c r="F19" s="21"/>
    </row>
    <row r="20" spans="1:6" ht="30" x14ac:dyDescent="0.25">
      <c r="A20" s="20" t="s">
        <v>182</v>
      </c>
      <c r="B20" s="56"/>
      <c r="C20" s="56"/>
      <c r="D20" s="56"/>
      <c r="E20" s="56"/>
      <c r="F20" s="56"/>
    </row>
    <row r="21" spans="1:6" ht="30" x14ac:dyDescent="0.25">
      <c r="A21" s="20" t="s">
        <v>183</v>
      </c>
      <c r="B21" s="56"/>
      <c r="C21" s="56"/>
      <c r="D21" s="56"/>
      <c r="E21" s="56"/>
      <c r="F21" s="56"/>
    </row>
    <row r="22" spans="1:6" ht="30" x14ac:dyDescent="0.25">
      <c r="A22" s="20" t="s">
        <v>184</v>
      </c>
      <c r="B22" s="56"/>
      <c r="C22" s="56"/>
      <c r="D22" s="56"/>
      <c r="E22" s="56"/>
      <c r="F22" s="56"/>
    </row>
    <row r="23" spans="1:6" ht="15" x14ac:dyDescent="0.25">
      <c r="A23" s="20" t="s">
        <v>185</v>
      </c>
      <c r="B23" s="56"/>
      <c r="C23" s="56"/>
      <c r="D23" s="56"/>
      <c r="E23" s="56"/>
      <c r="F23" s="56"/>
    </row>
    <row r="24" spans="1:6" ht="15" x14ac:dyDescent="0.25">
      <c r="A24" s="20" t="s">
        <v>186</v>
      </c>
      <c r="B24" s="57"/>
      <c r="C24" s="21"/>
      <c r="D24" s="21"/>
      <c r="E24" s="21"/>
      <c r="F24" s="21"/>
    </row>
    <row r="25" spans="1:6" ht="15" x14ac:dyDescent="0.25">
      <c r="A25" s="20" t="s">
        <v>187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188</v>
      </c>
      <c r="B27" s="14"/>
      <c r="C27" s="14"/>
      <c r="D27" s="14"/>
      <c r="E27" s="14"/>
      <c r="F27" s="14"/>
    </row>
    <row r="28" spans="1:6" ht="15" x14ac:dyDescent="0.25">
      <c r="A28" s="20" t="s">
        <v>189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190</v>
      </c>
      <c r="B30" s="14"/>
      <c r="C30" s="14"/>
      <c r="D30" s="14"/>
      <c r="E30" s="14"/>
      <c r="F30" s="14"/>
    </row>
    <row r="31" spans="1:6" ht="15" x14ac:dyDescent="0.25">
      <c r="A31" s="20" t="s">
        <v>175</v>
      </c>
      <c r="B31" s="21"/>
      <c r="C31" s="21"/>
      <c r="D31" s="21"/>
      <c r="E31" s="21"/>
      <c r="F31" s="21"/>
    </row>
    <row r="32" spans="1:6" ht="15" x14ac:dyDescent="0.25">
      <c r="A32" s="20" t="s">
        <v>179</v>
      </c>
      <c r="B32" s="21"/>
      <c r="C32" s="21"/>
      <c r="D32" s="21"/>
      <c r="E32" s="21"/>
      <c r="F32" s="21"/>
    </row>
    <row r="33" spans="1:6" ht="15" x14ac:dyDescent="0.25">
      <c r="A33" s="20" t="s">
        <v>191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192</v>
      </c>
      <c r="B35" s="14"/>
      <c r="C35" s="14"/>
      <c r="D35" s="14"/>
      <c r="E35" s="14"/>
      <c r="F35" s="14"/>
    </row>
    <row r="36" spans="1:6" ht="15" x14ac:dyDescent="0.25">
      <c r="A36" s="20" t="s">
        <v>193</v>
      </c>
      <c r="B36" s="21"/>
      <c r="C36" s="21"/>
      <c r="D36" s="21"/>
      <c r="E36" s="21"/>
      <c r="F36" s="21"/>
    </row>
    <row r="37" spans="1:6" ht="15" x14ac:dyDescent="0.25">
      <c r="A37" s="20" t="s">
        <v>194</v>
      </c>
      <c r="B37" s="21"/>
      <c r="C37" s="21"/>
      <c r="D37" s="21"/>
      <c r="E37" s="21"/>
      <c r="F37" s="21"/>
    </row>
    <row r="38" spans="1:6" ht="15" x14ac:dyDescent="0.25">
      <c r="A38" s="20" t="s">
        <v>195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196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197</v>
      </c>
      <c r="B42" s="14"/>
      <c r="C42" s="14"/>
      <c r="D42" s="14"/>
      <c r="E42" s="14"/>
      <c r="F42" s="14"/>
    </row>
    <row r="43" spans="1:6" ht="15" x14ac:dyDescent="0.25">
      <c r="A43" s="20" t="s">
        <v>198</v>
      </c>
      <c r="B43" s="21"/>
      <c r="C43" s="21"/>
      <c r="D43" s="21"/>
      <c r="E43" s="21"/>
      <c r="F43" s="21"/>
    </row>
    <row r="44" spans="1:6" ht="15" x14ac:dyDescent="0.25">
      <c r="A44" s="20" t="s">
        <v>199</v>
      </c>
      <c r="B44" s="21"/>
      <c r="C44" s="21"/>
      <c r="D44" s="21"/>
      <c r="E44" s="21"/>
      <c r="F44" s="21"/>
    </row>
    <row r="45" spans="1:6" ht="15" x14ac:dyDescent="0.25">
      <c r="A45" s="20" t="s">
        <v>200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201</v>
      </c>
      <c r="B47" s="14"/>
      <c r="C47" s="14"/>
      <c r="D47" s="14"/>
      <c r="E47" s="14"/>
      <c r="F47" s="14"/>
    </row>
    <row r="48" spans="1:6" ht="15" x14ac:dyDescent="0.25">
      <c r="A48" s="20" t="s">
        <v>199</v>
      </c>
      <c r="B48" s="56"/>
      <c r="C48" s="56"/>
      <c r="D48" s="56"/>
      <c r="E48" s="56"/>
      <c r="F48" s="56"/>
    </row>
    <row r="49" spans="1:6" ht="15" x14ac:dyDescent="0.25">
      <c r="A49" s="20" t="s">
        <v>200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202</v>
      </c>
      <c r="B51" s="14"/>
      <c r="C51" s="14"/>
      <c r="D51" s="14"/>
      <c r="E51" s="14"/>
      <c r="F51" s="14"/>
    </row>
    <row r="52" spans="1:6" ht="15" x14ac:dyDescent="0.25">
      <c r="A52" s="20" t="s">
        <v>199</v>
      </c>
      <c r="B52" s="21"/>
      <c r="C52" s="21"/>
      <c r="D52" s="21"/>
      <c r="E52" s="21"/>
      <c r="F52" s="21"/>
    </row>
    <row r="53" spans="1:6" ht="15" x14ac:dyDescent="0.25">
      <c r="A53" s="20" t="s">
        <v>200</v>
      </c>
      <c r="B53" s="21"/>
      <c r="C53" s="21"/>
      <c r="D53" s="21"/>
      <c r="E53" s="21"/>
      <c r="F53" s="21"/>
    </row>
    <row r="54" spans="1:6" ht="15" x14ac:dyDescent="0.25">
      <c r="A54" s="20" t="s">
        <v>203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204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199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200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205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206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207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208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209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210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